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łajewska\Wykonanie 2023 R\"/>
    </mc:Choice>
  </mc:AlternateContent>
  <xr:revisionPtr revIDLastSave="0" documentId="13_ncr:1_{10C36A95-5147-48AC-89BB-AC6DE2F0A7D1}" xr6:coauthVersionLast="47" xr6:coauthVersionMax="47" xr10:uidLastSave="{00000000-0000-0000-0000-000000000000}"/>
  <bookViews>
    <workbookView xWindow="-109" yWindow="-109" windowWidth="26301" windowHeight="14169" xr2:uid="{C15B072B-0943-485B-92AD-CD6581D734E0}"/>
  </bookViews>
  <sheets>
    <sheet name="Wydatk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6" i="2" s="1"/>
  <c r="D7" i="2"/>
  <c r="D6" i="2" s="1"/>
  <c r="E36" i="2"/>
  <c r="D36" i="2"/>
  <c r="F37" i="2"/>
  <c r="D49" i="2"/>
  <c r="E53" i="2"/>
  <c r="F53" i="2" s="1"/>
  <c r="E52" i="2"/>
  <c r="E51" i="2"/>
  <c r="F51" i="2" s="1"/>
  <c r="E50" i="2"/>
  <c r="E44" i="2"/>
  <c r="E43" i="2" s="1"/>
  <c r="D44" i="2"/>
  <c r="D43" i="2" s="1"/>
  <c r="F47" i="2"/>
  <c r="E42" i="2"/>
  <c r="D42" i="2"/>
  <c r="E41" i="2"/>
  <c r="D41" i="2"/>
  <c r="F38" i="2"/>
  <c r="F27" i="2"/>
  <c r="F28" i="2"/>
  <c r="F30" i="2"/>
  <c r="F31" i="2"/>
  <c r="F32" i="2"/>
  <c r="F33" i="2"/>
  <c r="F34" i="2"/>
  <c r="F35" i="2"/>
  <c r="E29" i="2"/>
  <c r="D29" i="2"/>
  <c r="E21" i="2"/>
  <c r="D21" i="2"/>
  <c r="E20" i="2"/>
  <c r="D20" i="2"/>
  <c r="E16" i="2"/>
  <c r="D16" i="2"/>
  <c r="F17" i="2"/>
  <c r="F14" i="2"/>
  <c r="E26" i="2"/>
  <c r="D26" i="2"/>
  <c r="F24" i="2"/>
  <c r="F23" i="2"/>
  <c r="F22" i="2"/>
  <c r="E54" i="2"/>
  <c r="D54" i="2"/>
  <c r="F8" i="2"/>
  <c r="F9" i="2"/>
  <c r="F10" i="2"/>
  <c r="F11" i="2"/>
  <c r="F12" i="2"/>
  <c r="F13" i="2"/>
  <c r="F45" i="2"/>
  <c r="F46" i="2"/>
  <c r="F55" i="2"/>
  <c r="F57" i="2"/>
  <c r="E56" i="2"/>
  <c r="D56" i="2"/>
  <c r="F42" i="2" l="1"/>
  <c r="E19" i="2"/>
  <c r="E49" i="2"/>
  <c r="E48" i="2" s="1"/>
  <c r="D48" i="2"/>
  <c r="E25" i="2"/>
  <c r="F52" i="2"/>
  <c r="D25" i="2"/>
  <c r="F29" i="2"/>
  <c r="F43" i="2"/>
  <c r="F41" i="2"/>
  <c r="E18" i="2"/>
  <c r="F21" i="2"/>
  <c r="F50" i="2"/>
  <c r="D19" i="2"/>
  <c r="F20" i="2"/>
  <c r="F54" i="2"/>
  <c r="E40" i="2"/>
  <c r="D40" i="2"/>
  <c r="F26" i="2"/>
  <c r="F6" i="2"/>
  <c r="F56" i="2"/>
  <c r="F44" i="2"/>
  <c r="F7" i="2"/>
  <c r="F49" i="2" l="1"/>
  <c r="F48" i="2"/>
  <c r="E39" i="2"/>
  <c r="F40" i="2"/>
  <c r="F19" i="2"/>
  <c r="D18" i="2"/>
  <c r="F16" i="2"/>
  <c r="E15" i="2"/>
  <c r="D39" i="2"/>
  <c r="F25" i="2"/>
  <c r="E58" i="2" l="1"/>
  <c r="D15" i="2"/>
  <c r="F15" i="2" s="1"/>
  <c r="D58" i="2"/>
  <c r="F58" i="2" s="1"/>
  <c r="F18" i="2"/>
  <c r="F39" i="2"/>
  <c r="F36" i="2"/>
</calcChain>
</file>

<file path=xl/sharedStrings.xml><?xml version="1.0" encoding="utf-8"?>
<sst xmlns="http://schemas.openxmlformats.org/spreadsheetml/2006/main" count="11" uniqueCount="11">
  <si>
    <t>Dział</t>
  </si>
  <si>
    <t>Rozdział</t>
  </si>
  <si>
    <t>§</t>
  </si>
  <si>
    <t>Plan</t>
  </si>
  <si>
    <t>Wykonanie</t>
  </si>
  <si>
    <t>% wykonania</t>
  </si>
  <si>
    <t xml:space="preserve">Razem wydatki                      </t>
  </si>
  <si>
    <t>010</t>
  </si>
  <si>
    <t>01095</t>
  </si>
  <si>
    <t>Załącznik nr 4 do sprawozdania z wykonania budżetu Gminy Budry za 2023 r.</t>
  </si>
  <si>
    <t>Wydatki związane z realizacją zadań z zakresu administracji rządowej i innych zadań zleconych odrębnymi ustawami za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</si>
</sst>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029-C34B-4BC5-95A2-1FC6D9AB5C64}">
  <sheetPr>
    <pageSetUpPr fitToPage="1"/>
  </sheetPr>
  <dimension ref="A1:G58"/>
  <sheetViews>
    <sheetView tabSelected="1" workbookViewId="0">
      <selection activeCell="G2" sqref="A2:XFD2"/>
    </sheetView>
  </sheetViews>
  <sheetFormatPr defaultRowHeight="14.3" x14ac:dyDescent="0.25"/>
  <cols>
    <col min="1" max="1" width="6.75" customWidth="1"/>
    <col min="2" max="2" width="10.125" customWidth="1"/>
    <col min="3" max="3" width="10.75" customWidth="1"/>
    <col min="4" max="4" width="16.875" customWidth="1"/>
    <col min="5" max="5" width="16.125" customWidth="1"/>
    <col min="6" max="6" width="11.375" customWidth="1"/>
    <col min="10" max="10" width="21" customWidth="1"/>
  </cols>
  <sheetData>
    <row r="1" spans="1:7" ht="14.95" customHeight="1" x14ac:dyDescent="0.25">
      <c r="A1" s="12" t="s">
        <v>9</v>
      </c>
      <c r="B1" s="12"/>
      <c r="C1" s="12"/>
      <c r="D1" s="12"/>
      <c r="E1" s="12"/>
      <c r="F1" s="12"/>
    </row>
    <row r="2" spans="1:7" ht="14.95" x14ac:dyDescent="0.25">
      <c r="E2" s="8"/>
      <c r="F2" s="8"/>
      <c r="G2" s="8"/>
    </row>
    <row r="3" spans="1:7" ht="28.55" customHeight="1" x14ac:dyDescent="0.25">
      <c r="A3" s="10" t="s">
        <v>10</v>
      </c>
      <c r="B3" s="10"/>
      <c r="C3" s="10"/>
      <c r="D3" s="10"/>
      <c r="E3" s="10"/>
      <c r="F3" s="10"/>
    </row>
    <row r="4" spans="1:7" ht="37.549999999999997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7" ht="15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7" ht="15.8" x14ac:dyDescent="0.25">
      <c r="A6" s="2" t="s">
        <v>7</v>
      </c>
      <c r="B6" s="3"/>
      <c r="C6" s="3"/>
      <c r="D6" s="4">
        <f>D7</f>
        <v>1285329.02</v>
      </c>
      <c r="E6" s="4">
        <f>E7</f>
        <v>1285329.02</v>
      </c>
      <c r="F6" s="5">
        <f>E6/D6*100</f>
        <v>100</v>
      </c>
    </row>
    <row r="7" spans="1:7" ht="15.8" x14ac:dyDescent="0.25">
      <c r="A7" s="1"/>
      <c r="B7" s="6" t="s">
        <v>8</v>
      </c>
      <c r="C7" s="1"/>
      <c r="D7" s="7">
        <f>D8+D9+D10+D11+D12+D13+D14</f>
        <v>1285329.02</v>
      </c>
      <c r="E7" s="7">
        <f>E8+E9+E10+E11+E12+E13+E14</f>
        <v>1285329.02</v>
      </c>
      <c r="F7" s="5">
        <f t="shared" ref="F7:F55" si="0">E7/D7*100</f>
        <v>100</v>
      </c>
    </row>
    <row r="8" spans="1:7" ht="15.65" x14ac:dyDescent="0.25">
      <c r="A8" s="11"/>
      <c r="B8" s="11"/>
      <c r="C8" s="1">
        <v>4010</v>
      </c>
      <c r="D8" s="7">
        <v>12158</v>
      </c>
      <c r="E8" s="7">
        <v>12158</v>
      </c>
      <c r="F8" s="5">
        <f t="shared" si="0"/>
        <v>100</v>
      </c>
    </row>
    <row r="9" spans="1:7" ht="15.65" x14ac:dyDescent="0.25">
      <c r="A9" s="11"/>
      <c r="B9" s="11"/>
      <c r="C9" s="1">
        <v>4110</v>
      </c>
      <c r="D9" s="7">
        <v>2090.2199999999998</v>
      </c>
      <c r="E9" s="7">
        <v>2090.2199999999998</v>
      </c>
      <c r="F9" s="5">
        <f t="shared" si="0"/>
        <v>100</v>
      </c>
    </row>
    <row r="10" spans="1:7" ht="15.65" x14ac:dyDescent="0.25">
      <c r="A10" s="11"/>
      <c r="B10" s="11"/>
      <c r="C10" s="1">
        <v>4120</v>
      </c>
      <c r="D10" s="7">
        <v>298.10000000000002</v>
      </c>
      <c r="E10" s="7">
        <v>298.10000000000002</v>
      </c>
      <c r="F10" s="5">
        <f t="shared" si="0"/>
        <v>100</v>
      </c>
    </row>
    <row r="11" spans="1:7" ht="15.65" x14ac:dyDescent="0.25">
      <c r="A11" s="11"/>
      <c r="B11" s="11"/>
      <c r="C11" s="1">
        <v>4210</v>
      </c>
      <c r="D11" s="7">
        <v>4024.37</v>
      </c>
      <c r="E11" s="7">
        <v>4024.37</v>
      </c>
      <c r="F11" s="5">
        <f t="shared" si="0"/>
        <v>100</v>
      </c>
    </row>
    <row r="12" spans="1:7" ht="15.65" x14ac:dyDescent="0.25">
      <c r="A12" s="11"/>
      <c r="B12" s="11"/>
      <c r="C12" s="1">
        <v>4300</v>
      </c>
      <c r="D12" s="7">
        <v>6161.84</v>
      </c>
      <c r="E12" s="7">
        <v>6161.84</v>
      </c>
      <c r="F12" s="5">
        <f t="shared" si="0"/>
        <v>100</v>
      </c>
    </row>
    <row r="13" spans="1:7" ht="15.65" x14ac:dyDescent="0.25">
      <c r="A13" s="11"/>
      <c r="B13" s="11"/>
      <c r="C13" s="1">
        <v>4430</v>
      </c>
      <c r="D13" s="7">
        <v>1260126.49</v>
      </c>
      <c r="E13" s="7">
        <v>1260126.49</v>
      </c>
      <c r="F13" s="5">
        <f t="shared" si="0"/>
        <v>100</v>
      </c>
    </row>
    <row r="14" spans="1:7" ht="15.8" x14ac:dyDescent="0.25">
      <c r="A14" s="1"/>
      <c r="B14" s="1"/>
      <c r="C14" s="1">
        <v>4700</v>
      </c>
      <c r="D14" s="7">
        <v>470</v>
      </c>
      <c r="E14" s="7">
        <v>470</v>
      </c>
      <c r="F14" s="5">
        <f t="shared" si="0"/>
        <v>100</v>
      </c>
    </row>
    <row r="15" spans="1:7" ht="15.8" x14ac:dyDescent="0.25">
      <c r="A15" s="2">
        <v>600</v>
      </c>
      <c r="B15" s="3"/>
      <c r="C15" s="3"/>
      <c r="D15" s="4">
        <f>D16</f>
        <v>3150</v>
      </c>
      <c r="E15" s="4">
        <f>E16</f>
        <v>3150</v>
      </c>
      <c r="F15" s="5">
        <f>E15/D15*100</f>
        <v>100</v>
      </c>
    </row>
    <row r="16" spans="1:7" ht="15.8" x14ac:dyDescent="0.25">
      <c r="A16" s="1"/>
      <c r="B16" s="6">
        <v>60004</v>
      </c>
      <c r="C16" s="1"/>
      <c r="D16" s="7">
        <f>D17</f>
        <v>3150</v>
      </c>
      <c r="E16" s="7">
        <f>E17</f>
        <v>3150</v>
      </c>
      <c r="F16" s="5">
        <f t="shared" ref="F16:F17" si="1">E16/D16*100</f>
        <v>100</v>
      </c>
    </row>
    <row r="17" spans="1:6" ht="15.8" x14ac:dyDescent="0.25">
      <c r="A17" s="1"/>
      <c r="B17" s="1"/>
      <c r="C17" s="1">
        <v>4300</v>
      </c>
      <c r="D17" s="7">
        <v>3150</v>
      </c>
      <c r="E17" s="7">
        <v>3150</v>
      </c>
      <c r="F17" s="5">
        <f t="shared" si="1"/>
        <v>100</v>
      </c>
    </row>
    <row r="18" spans="1:6" ht="15.8" x14ac:dyDescent="0.25">
      <c r="A18" s="3">
        <v>750</v>
      </c>
      <c r="B18" s="3"/>
      <c r="C18" s="3"/>
      <c r="D18" s="4">
        <f>D19</f>
        <v>41137</v>
      </c>
      <c r="E18" s="4">
        <f>E19</f>
        <v>39641</v>
      </c>
      <c r="F18" s="5">
        <f t="shared" si="0"/>
        <v>96.363371174368567</v>
      </c>
    </row>
    <row r="19" spans="1:6" ht="15.8" x14ac:dyDescent="0.25">
      <c r="A19" s="3"/>
      <c r="B19" s="1">
        <v>75011</v>
      </c>
      <c r="C19" s="1"/>
      <c r="D19" s="7">
        <f>D20+D21+D22+D23+D24</f>
        <v>41137</v>
      </c>
      <c r="E19" s="7">
        <f>E20+E21+E22+E23+E24</f>
        <v>39641</v>
      </c>
      <c r="F19" s="5">
        <f t="shared" si="0"/>
        <v>96.363371174368567</v>
      </c>
    </row>
    <row r="20" spans="1:6" ht="15.65" x14ac:dyDescent="0.25">
      <c r="A20" s="11"/>
      <c r="B20" s="11"/>
      <c r="C20" s="1">
        <v>4010</v>
      </c>
      <c r="D20" s="7">
        <f>30895+287+2730.61</f>
        <v>33912.61</v>
      </c>
      <c r="E20" s="7">
        <f>29480+287+2730.61</f>
        <v>32497.61</v>
      </c>
      <c r="F20" s="5">
        <f t="shared" si="0"/>
        <v>95.827510769592777</v>
      </c>
    </row>
    <row r="21" spans="1:6" ht="15.65" x14ac:dyDescent="0.25">
      <c r="A21" s="11"/>
      <c r="B21" s="11"/>
      <c r="C21" s="1">
        <v>4110</v>
      </c>
      <c r="D21" s="7">
        <f>5180+70+469.39</f>
        <v>5719.39</v>
      </c>
      <c r="E21" s="7">
        <f>5109+70+469.39</f>
        <v>5648.39</v>
      </c>
      <c r="F21" s="5">
        <f t="shared" si="0"/>
        <v>98.758608872624535</v>
      </c>
    </row>
    <row r="22" spans="1:6" ht="15.65" x14ac:dyDescent="0.25">
      <c r="A22" s="11"/>
      <c r="B22" s="11"/>
      <c r="C22" s="1">
        <v>4120</v>
      </c>
      <c r="D22" s="7">
        <v>715</v>
      </c>
      <c r="E22" s="7">
        <v>705</v>
      </c>
      <c r="F22" s="5">
        <f t="shared" si="0"/>
        <v>98.6013986013986</v>
      </c>
    </row>
    <row r="23" spans="1:6" ht="15.8" x14ac:dyDescent="0.25">
      <c r="A23" s="1"/>
      <c r="B23" s="1"/>
      <c r="C23" s="1">
        <v>4210</v>
      </c>
      <c r="D23" s="7">
        <v>500</v>
      </c>
      <c r="E23" s="7">
        <v>500</v>
      </c>
      <c r="F23" s="5">
        <f t="shared" si="0"/>
        <v>100</v>
      </c>
    </row>
    <row r="24" spans="1:6" ht="15.8" x14ac:dyDescent="0.25">
      <c r="A24" s="1"/>
      <c r="B24" s="1"/>
      <c r="C24" s="1">
        <v>4300</v>
      </c>
      <c r="D24" s="7">
        <v>290</v>
      </c>
      <c r="E24" s="7">
        <v>290</v>
      </c>
      <c r="F24" s="5">
        <f t="shared" si="0"/>
        <v>100</v>
      </c>
    </row>
    <row r="25" spans="1:6" ht="15.8" x14ac:dyDescent="0.25">
      <c r="A25" s="3">
        <v>751</v>
      </c>
      <c r="B25" s="3"/>
      <c r="C25" s="3"/>
      <c r="D25" s="4">
        <f>D26+D29+D36</f>
        <v>45529</v>
      </c>
      <c r="E25" s="4">
        <f>E26+E29+E36</f>
        <v>44929</v>
      </c>
      <c r="F25" s="5">
        <f t="shared" si="0"/>
        <v>98.682158624173596</v>
      </c>
    </row>
    <row r="26" spans="1:6" ht="15.8" x14ac:dyDescent="0.25">
      <c r="A26" s="1"/>
      <c r="B26" s="1">
        <v>75101</v>
      </c>
      <c r="C26" s="1"/>
      <c r="D26" s="7">
        <f>D27+D28</f>
        <v>1000</v>
      </c>
      <c r="E26" s="7">
        <f>E27+E28</f>
        <v>1000</v>
      </c>
      <c r="F26" s="5">
        <f t="shared" si="0"/>
        <v>100</v>
      </c>
    </row>
    <row r="27" spans="1:6" ht="15.8" x14ac:dyDescent="0.25">
      <c r="A27" s="1"/>
      <c r="B27" s="1"/>
      <c r="C27" s="1">
        <v>4210</v>
      </c>
      <c r="D27" s="7">
        <v>500</v>
      </c>
      <c r="E27" s="7">
        <v>500</v>
      </c>
      <c r="F27" s="5">
        <f t="shared" si="0"/>
        <v>100</v>
      </c>
    </row>
    <row r="28" spans="1:6" ht="15.8" x14ac:dyDescent="0.25">
      <c r="A28" s="1"/>
      <c r="B28" s="1"/>
      <c r="C28" s="1">
        <v>4300</v>
      </c>
      <c r="D28" s="7">
        <v>500</v>
      </c>
      <c r="E28" s="7">
        <v>500</v>
      </c>
      <c r="F28" s="5">
        <f t="shared" si="0"/>
        <v>100</v>
      </c>
    </row>
    <row r="29" spans="1:6" ht="15.8" x14ac:dyDescent="0.25">
      <c r="A29" s="1"/>
      <c r="B29" s="1">
        <v>75108</v>
      </c>
      <c r="C29" s="1"/>
      <c r="D29" s="7">
        <f>D30+D31+D32+D33+D34+D35</f>
        <v>44264</v>
      </c>
      <c r="E29" s="7">
        <f>E30+E31+E32+E33+E34+E35</f>
        <v>43664</v>
      </c>
      <c r="F29" s="5">
        <f t="shared" si="0"/>
        <v>98.64449665642509</v>
      </c>
    </row>
    <row r="30" spans="1:6" ht="15.65" x14ac:dyDescent="0.25">
      <c r="A30" s="1"/>
      <c r="B30" s="1"/>
      <c r="C30" s="1">
        <v>3030</v>
      </c>
      <c r="D30" s="7">
        <v>22500</v>
      </c>
      <c r="E30" s="7">
        <v>21900</v>
      </c>
      <c r="F30" s="5">
        <f t="shared" si="0"/>
        <v>97.333333333333343</v>
      </c>
    </row>
    <row r="31" spans="1:6" ht="15.65" x14ac:dyDescent="0.25">
      <c r="A31" s="1"/>
      <c r="B31" s="1"/>
      <c r="C31" s="1">
        <v>4110</v>
      </c>
      <c r="D31" s="7">
        <v>1135</v>
      </c>
      <c r="E31" s="7">
        <v>1135</v>
      </c>
      <c r="F31" s="5">
        <f t="shared" si="0"/>
        <v>100</v>
      </c>
    </row>
    <row r="32" spans="1:6" ht="15.65" x14ac:dyDescent="0.25">
      <c r="A32" s="1"/>
      <c r="B32" s="1"/>
      <c r="C32" s="1">
        <v>4120</v>
      </c>
      <c r="D32" s="7">
        <v>147</v>
      </c>
      <c r="E32" s="7">
        <v>147</v>
      </c>
      <c r="F32" s="5">
        <f t="shared" si="0"/>
        <v>100</v>
      </c>
    </row>
    <row r="33" spans="1:6" ht="15.65" x14ac:dyDescent="0.25">
      <c r="A33" s="1"/>
      <c r="B33" s="1"/>
      <c r="C33" s="1">
        <v>4170</v>
      </c>
      <c r="D33" s="7">
        <v>7200</v>
      </c>
      <c r="E33" s="7">
        <v>7200</v>
      </c>
      <c r="F33" s="5">
        <f t="shared" si="0"/>
        <v>100</v>
      </c>
    </row>
    <row r="34" spans="1:6" ht="15.65" x14ac:dyDescent="0.25">
      <c r="A34" s="1"/>
      <c r="B34" s="1"/>
      <c r="C34" s="1">
        <v>4210</v>
      </c>
      <c r="D34" s="7">
        <v>12443.05</v>
      </c>
      <c r="E34" s="7">
        <v>12443.05</v>
      </c>
      <c r="F34" s="5">
        <f t="shared" si="0"/>
        <v>100</v>
      </c>
    </row>
    <row r="35" spans="1:6" ht="15.65" x14ac:dyDescent="0.25">
      <c r="A35" s="1"/>
      <c r="B35" s="1"/>
      <c r="C35" s="1">
        <v>4410</v>
      </c>
      <c r="D35" s="7">
        <v>838.95</v>
      </c>
      <c r="E35" s="7">
        <v>838.95</v>
      </c>
      <c r="F35" s="5">
        <f t="shared" si="0"/>
        <v>100</v>
      </c>
    </row>
    <row r="36" spans="1:6" ht="15.65" x14ac:dyDescent="0.25">
      <c r="A36" s="1"/>
      <c r="B36" s="1">
        <v>75110</v>
      </c>
      <c r="C36" s="1"/>
      <c r="D36" s="7">
        <f>D37+D38</f>
        <v>265</v>
      </c>
      <c r="E36" s="7">
        <f>E37+E38</f>
        <v>265</v>
      </c>
      <c r="F36" s="5">
        <f t="shared" ref="F36:F38" si="2">E36/D36*100</f>
        <v>100</v>
      </c>
    </row>
    <row r="37" spans="1:6" ht="15.65" x14ac:dyDescent="0.25">
      <c r="A37" s="1"/>
      <c r="B37" s="1"/>
      <c r="C37" s="1">
        <v>4210</v>
      </c>
      <c r="D37" s="7">
        <v>215</v>
      </c>
      <c r="E37" s="7">
        <v>215</v>
      </c>
      <c r="F37" s="5">
        <f t="shared" si="2"/>
        <v>100</v>
      </c>
    </row>
    <row r="38" spans="1:6" ht="15.65" x14ac:dyDescent="0.25">
      <c r="A38" s="1"/>
      <c r="B38" s="1"/>
      <c r="C38" s="1">
        <v>4410</v>
      </c>
      <c r="D38" s="7">
        <v>50</v>
      </c>
      <c r="E38" s="7">
        <v>50</v>
      </c>
      <c r="F38" s="5">
        <f t="shared" si="2"/>
        <v>100</v>
      </c>
    </row>
    <row r="39" spans="1:6" ht="15.65" x14ac:dyDescent="0.25">
      <c r="A39" s="3">
        <v>801</v>
      </c>
      <c r="B39" s="3"/>
      <c r="C39" s="3"/>
      <c r="D39" s="4">
        <f>D40</f>
        <v>17705.14</v>
      </c>
      <c r="E39" s="4">
        <f>E40</f>
        <v>17705.14</v>
      </c>
      <c r="F39" s="5">
        <f t="shared" si="0"/>
        <v>100</v>
      </c>
    </row>
    <row r="40" spans="1:6" ht="15.65" x14ac:dyDescent="0.25">
      <c r="A40" s="3"/>
      <c r="B40" s="1">
        <v>80153</v>
      </c>
      <c r="C40" s="1"/>
      <c r="D40" s="7">
        <f>D41+D42</f>
        <v>17705.14</v>
      </c>
      <c r="E40" s="7">
        <f>E41+E42</f>
        <v>17705.14</v>
      </c>
      <c r="F40" s="5">
        <f t="shared" si="0"/>
        <v>100</v>
      </c>
    </row>
    <row r="41" spans="1:6" ht="15.65" x14ac:dyDescent="0.25">
      <c r="A41" s="13"/>
      <c r="B41" s="11"/>
      <c r="C41" s="1">
        <v>4210</v>
      </c>
      <c r="D41" s="7">
        <f>88.24+87.03</f>
        <v>175.26999999999998</v>
      </c>
      <c r="E41" s="7">
        <f>87.03+88.24</f>
        <v>175.26999999999998</v>
      </c>
      <c r="F41" s="5">
        <f t="shared" si="0"/>
        <v>100</v>
      </c>
    </row>
    <row r="42" spans="1:6" ht="15.65" x14ac:dyDescent="0.25">
      <c r="A42" s="13"/>
      <c r="B42" s="11"/>
      <c r="C42" s="1">
        <v>4240</v>
      </c>
      <c r="D42" s="7">
        <f>8826.57+8703.3</f>
        <v>17529.87</v>
      </c>
      <c r="E42" s="7">
        <f>8703.3+8826.57</f>
        <v>17529.87</v>
      </c>
      <c r="F42" s="5">
        <f t="shared" si="0"/>
        <v>100</v>
      </c>
    </row>
    <row r="43" spans="1:6" ht="15.65" x14ac:dyDescent="0.25">
      <c r="A43" s="3">
        <v>851</v>
      </c>
      <c r="B43" s="3"/>
      <c r="C43" s="3"/>
      <c r="D43" s="4">
        <f>D44</f>
        <v>480</v>
      </c>
      <c r="E43" s="4">
        <f>E44</f>
        <v>360</v>
      </c>
      <c r="F43" s="5">
        <f t="shared" si="0"/>
        <v>75</v>
      </c>
    </row>
    <row r="44" spans="1:6" ht="15.65" x14ac:dyDescent="0.25">
      <c r="A44" s="1"/>
      <c r="B44" s="1">
        <v>85195</v>
      </c>
      <c r="C44" s="1"/>
      <c r="D44" s="7">
        <f>D45+D46+D47</f>
        <v>480</v>
      </c>
      <c r="E44" s="7">
        <f>E45+E46+E47</f>
        <v>360</v>
      </c>
      <c r="F44" s="5">
        <f t="shared" si="0"/>
        <v>75</v>
      </c>
    </row>
    <row r="45" spans="1:6" ht="15.65" x14ac:dyDescent="0.25">
      <c r="A45" s="11"/>
      <c r="B45" s="11"/>
      <c r="C45" s="1">
        <v>4210</v>
      </c>
      <c r="D45" s="7">
        <v>48</v>
      </c>
      <c r="E45" s="7">
        <v>31</v>
      </c>
      <c r="F45" s="5">
        <f t="shared" si="0"/>
        <v>64.583333333333343</v>
      </c>
    </row>
    <row r="46" spans="1:6" ht="15.65" x14ac:dyDescent="0.25">
      <c r="A46" s="11"/>
      <c r="B46" s="11"/>
      <c r="C46" s="1">
        <v>4300</v>
      </c>
      <c r="D46" s="7">
        <v>294</v>
      </c>
      <c r="E46" s="7">
        <v>235.2</v>
      </c>
      <c r="F46" s="5">
        <f t="shared" si="0"/>
        <v>80</v>
      </c>
    </row>
    <row r="47" spans="1:6" ht="15.65" x14ac:dyDescent="0.25">
      <c r="A47" s="1"/>
      <c r="B47" s="1"/>
      <c r="C47" s="1">
        <v>4410</v>
      </c>
      <c r="D47" s="7">
        <v>138</v>
      </c>
      <c r="E47" s="7">
        <v>93.8</v>
      </c>
      <c r="F47" s="5">
        <f t="shared" si="0"/>
        <v>67.971014492753625</v>
      </c>
    </row>
    <row r="48" spans="1:6" ht="15.65" x14ac:dyDescent="0.25">
      <c r="A48" s="3">
        <v>855</v>
      </c>
      <c r="B48" s="3"/>
      <c r="C48" s="3"/>
      <c r="D48" s="4">
        <f>D49+D54+D56</f>
        <v>1347446</v>
      </c>
      <c r="E48" s="4">
        <f>E49+E54+E56</f>
        <v>1299063.4900000002</v>
      </c>
      <c r="F48" s="5">
        <f t="shared" si="0"/>
        <v>96.40931733071308</v>
      </c>
    </row>
    <row r="49" spans="1:6" ht="15.65" x14ac:dyDescent="0.25">
      <c r="A49" s="1"/>
      <c r="B49" s="1">
        <v>85502</v>
      </c>
      <c r="C49" s="1"/>
      <c r="D49" s="7">
        <f>D50+D51+D52+D53</f>
        <v>1322000</v>
      </c>
      <c r="E49" s="7">
        <f>E50+E51+E52+E53</f>
        <v>1275051.3900000001</v>
      </c>
      <c r="F49" s="5">
        <f t="shared" si="0"/>
        <v>96.448667927382758</v>
      </c>
    </row>
    <row r="50" spans="1:6" ht="15.65" x14ac:dyDescent="0.25">
      <c r="A50" s="11"/>
      <c r="B50" s="11"/>
      <c r="C50" s="1">
        <v>3110</v>
      </c>
      <c r="D50" s="7">
        <v>1282319.2</v>
      </c>
      <c r="E50" s="7">
        <f>530309.37+51997.76+90317.48+563390.8</f>
        <v>1236015.4100000001</v>
      </c>
      <c r="F50" s="5">
        <f t="shared" si="0"/>
        <v>96.389058980010617</v>
      </c>
    </row>
    <row r="51" spans="1:6" ht="15.65" x14ac:dyDescent="0.25">
      <c r="A51" s="11"/>
      <c r="B51" s="11"/>
      <c r="C51" s="1">
        <v>4010</v>
      </c>
      <c r="D51" s="7">
        <v>32765.8</v>
      </c>
      <c r="E51" s="7">
        <f>30641.27+1600</f>
        <v>32241.27</v>
      </c>
      <c r="F51" s="5">
        <f t="shared" si="0"/>
        <v>98.399153995934782</v>
      </c>
    </row>
    <row r="52" spans="1:6" ht="15.65" x14ac:dyDescent="0.25">
      <c r="A52" s="11"/>
      <c r="B52" s="11"/>
      <c r="C52" s="1">
        <v>4110</v>
      </c>
      <c r="D52" s="7">
        <v>6334</v>
      </c>
      <c r="E52" s="7">
        <f>5928.14+400</f>
        <v>6328.14</v>
      </c>
      <c r="F52" s="5">
        <f t="shared" si="0"/>
        <v>99.907483422797611</v>
      </c>
    </row>
    <row r="53" spans="1:6" ht="15.65" x14ac:dyDescent="0.25">
      <c r="A53" s="11"/>
      <c r="B53" s="11"/>
      <c r="C53" s="1">
        <v>4120</v>
      </c>
      <c r="D53" s="7">
        <v>581</v>
      </c>
      <c r="E53" s="7">
        <f>466.57</f>
        <v>466.57</v>
      </c>
      <c r="F53" s="5">
        <f t="shared" si="0"/>
        <v>80.304647160068839</v>
      </c>
    </row>
    <row r="54" spans="1:6" ht="15.65" x14ac:dyDescent="0.25">
      <c r="A54" s="1"/>
      <c r="B54" s="1">
        <v>85503</v>
      </c>
      <c r="C54" s="1"/>
      <c r="D54" s="7">
        <f>D55</f>
        <v>646</v>
      </c>
      <c r="E54" s="7">
        <f>E55</f>
        <v>541</v>
      </c>
      <c r="F54" s="5">
        <f t="shared" si="0"/>
        <v>83.746130030959748</v>
      </c>
    </row>
    <row r="55" spans="1:6" ht="15.65" x14ac:dyDescent="0.25">
      <c r="A55" s="1"/>
      <c r="B55" s="1"/>
      <c r="C55" s="1">
        <v>4210</v>
      </c>
      <c r="D55" s="7">
        <v>646</v>
      </c>
      <c r="E55" s="7">
        <v>541</v>
      </c>
      <c r="F55" s="5">
        <f t="shared" si="0"/>
        <v>83.746130030959748</v>
      </c>
    </row>
    <row r="56" spans="1:6" ht="15.65" x14ac:dyDescent="0.25">
      <c r="A56" s="1"/>
      <c r="B56" s="1">
        <v>85513</v>
      </c>
      <c r="C56" s="1"/>
      <c r="D56" s="7">
        <f>D57</f>
        <v>24800</v>
      </c>
      <c r="E56" s="7">
        <f>E57</f>
        <v>23471.1</v>
      </c>
      <c r="F56" s="5">
        <f t="shared" ref="F56:F58" si="3">E56/D56*100</f>
        <v>94.641532258064515</v>
      </c>
    </row>
    <row r="57" spans="1:6" ht="15.65" x14ac:dyDescent="0.25">
      <c r="A57" s="1"/>
      <c r="B57" s="1"/>
      <c r="C57" s="1">
        <v>4130</v>
      </c>
      <c r="D57" s="7">
        <v>24800</v>
      </c>
      <c r="E57" s="7">
        <v>23471.1</v>
      </c>
      <c r="F57" s="5">
        <f t="shared" si="3"/>
        <v>94.641532258064515</v>
      </c>
    </row>
    <row r="58" spans="1:6" ht="15.65" x14ac:dyDescent="0.25">
      <c r="A58" s="9" t="s">
        <v>6</v>
      </c>
      <c r="B58" s="9"/>
      <c r="C58" s="9"/>
      <c r="D58" s="4">
        <f>D6+D18+D25+D39+D43+D48+D15</f>
        <v>2740776.16</v>
      </c>
      <c r="E58" s="4">
        <f>E6+E18+E25+E39+E43+E48+E15</f>
        <v>2690177.6500000004</v>
      </c>
      <c r="F58" s="5">
        <f t="shared" si="3"/>
        <v>98.153862006739004</v>
      </c>
    </row>
  </sheetData>
  <mergeCells count="13">
    <mergeCell ref="A58:C58"/>
    <mergeCell ref="A50:A53"/>
    <mergeCell ref="B50:B53"/>
    <mergeCell ref="A1:F1"/>
    <mergeCell ref="A41:A42"/>
    <mergeCell ref="B41:B42"/>
    <mergeCell ref="A45:A46"/>
    <mergeCell ref="B45:B46"/>
    <mergeCell ref="A3:F3"/>
    <mergeCell ref="A8:A13"/>
    <mergeCell ref="B8:B13"/>
    <mergeCell ref="A20:A22"/>
    <mergeCell ref="B20:B22"/>
  </mergeCells>
  <pageMargins left="0.70866141732283472" right="0.70866141732283472" top="0.35433070866141736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Urząd Gminy w Budrach</cp:lastModifiedBy>
  <cp:lastPrinted>2024-03-27T11:19:57Z</cp:lastPrinted>
  <dcterms:created xsi:type="dcterms:W3CDTF">2021-03-29T09:19:17Z</dcterms:created>
  <dcterms:modified xsi:type="dcterms:W3CDTF">2024-03-29T06:47:50Z</dcterms:modified>
</cp:coreProperties>
</file>